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\"/>
    </mc:Choice>
  </mc:AlternateContent>
  <xr:revisionPtr revIDLastSave="0" documentId="13_ncr:1_{335FB3EF-5422-4932-BD7B-48E518E44ABD}" xr6:coauthVersionLast="47" xr6:coauthVersionMax="47" xr10:uidLastSave="{00000000-0000-0000-0000-000000000000}"/>
  <bookViews>
    <workbookView xWindow="-120" yWindow="-120" windowWidth="29040" windowHeight="15840" activeTab="1" xr2:uid="{0EC98DED-19CD-43B0-9F40-315ABD24AB20}"/>
  </bookViews>
  <sheets>
    <sheet name="Tableau de bord" sheetId="2" r:id="rId1"/>
    <sheet name="Données brutes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27" i="2"/>
  <c r="G28" i="2"/>
  <c r="G29" i="2"/>
  <c r="G30" i="2"/>
  <c r="G31" i="2"/>
  <c r="F26" i="2"/>
  <c r="F27" i="2"/>
  <c r="F28" i="2"/>
  <c r="F29" i="2"/>
  <c r="F30" i="2"/>
  <c r="F31" i="2"/>
  <c r="E26" i="2"/>
  <c r="E27" i="2"/>
  <c r="E28" i="2"/>
  <c r="E29" i="2"/>
  <c r="E30" i="2"/>
  <c r="E31" i="2"/>
  <c r="D26" i="2"/>
  <c r="D27" i="2"/>
  <c r="D28" i="2"/>
  <c r="D29" i="2"/>
  <c r="D30" i="2"/>
  <c r="D31" i="2"/>
  <c r="C5" i="2"/>
  <c r="D5" i="2" s="1"/>
  <c r="C9" i="2"/>
  <c r="D9" i="2" s="1"/>
  <c r="C13" i="2"/>
  <c r="D13" i="2" s="1"/>
  <c r="C26" i="2"/>
  <c r="C27" i="2"/>
  <c r="C28" i="2"/>
  <c r="C29" i="2"/>
  <c r="C30" i="2"/>
  <c r="C31" i="2"/>
  <c r="A29" i="2"/>
  <c r="B29" i="2"/>
  <c r="A30" i="2"/>
  <c r="B30" i="2"/>
  <c r="A31" i="2"/>
  <c r="B31" i="2"/>
  <c r="A3" i="2"/>
  <c r="B3" i="2"/>
  <c r="C3" i="2" s="1"/>
  <c r="A4" i="2"/>
  <c r="B4" i="2"/>
  <c r="C4" i="2" s="1"/>
  <c r="A5" i="2"/>
  <c r="B5" i="2"/>
  <c r="A6" i="2"/>
  <c r="B6" i="2"/>
  <c r="C6" i="2" s="1"/>
  <c r="A7" i="2"/>
  <c r="B7" i="2"/>
  <c r="C7" i="2" s="1"/>
  <c r="A8" i="2"/>
  <c r="B8" i="2"/>
  <c r="C8" i="2" s="1"/>
  <c r="A9" i="2"/>
  <c r="B9" i="2"/>
  <c r="A10" i="2"/>
  <c r="B10" i="2"/>
  <c r="C10" i="2" s="1"/>
  <c r="A11" i="2"/>
  <c r="B11" i="2"/>
  <c r="C11" i="2" s="1"/>
  <c r="A12" i="2"/>
  <c r="B12" i="2"/>
  <c r="C12" i="2" s="1"/>
  <c r="A13" i="2"/>
  <c r="B13" i="2"/>
  <c r="A14" i="2"/>
  <c r="B14" i="2"/>
  <c r="C14" i="2" s="1"/>
  <c r="A15" i="2"/>
  <c r="B15" i="2"/>
  <c r="C15" i="2" s="1"/>
  <c r="A16" i="2"/>
  <c r="B16" i="2"/>
  <c r="C16" i="2" s="1"/>
  <c r="A17" i="2"/>
  <c r="B17" i="2"/>
  <c r="C17" i="2" s="1"/>
  <c r="A18" i="2"/>
  <c r="B18" i="2"/>
  <c r="C18" i="2" s="1"/>
  <c r="A19" i="2"/>
  <c r="B19" i="2"/>
  <c r="C19" i="2" s="1"/>
  <c r="A20" i="2"/>
  <c r="B20" i="2"/>
  <c r="C20" i="2" s="1"/>
  <c r="A21" i="2"/>
  <c r="B21" i="2"/>
  <c r="C21" i="2" s="1"/>
  <c r="A22" i="2"/>
  <c r="B22" i="2"/>
  <c r="C22" i="2" s="1"/>
  <c r="A23" i="2"/>
  <c r="B23" i="2"/>
  <c r="C23" i="2" s="1"/>
  <c r="A24" i="2"/>
  <c r="B24" i="2"/>
  <c r="C24" i="2" s="1"/>
  <c r="A25" i="2"/>
  <c r="B25" i="2"/>
  <c r="C25" i="2" s="1"/>
  <c r="A26" i="2"/>
  <c r="B26" i="2"/>
  <c r="A27" i="2"/>
  <c r="B27" i="2"/>
  <c r="A28" i="2"/>
  <c r="B28" i="2"/>
  <c r="B2" i="2"/>
  <c r="C2" i="2" s="1"/>
  <c r="A2" i="2"/>
  <c r="F7" i="2" l="1"/>
  <c r="G7" i="2"/>
  <c r="E7" i="2"/>
  <c r="D7" i="2"/>
  <c r="F3" i="2"/>
  <c r="E3" i="2"/>
  <c r="G3" i="2"/>
  <c r="D3" i="2"/>
  <c r="G2" i="2"/>
  <c r="D2" i="2"/>
  <c r="F2" i="2"/>
  <c r="E2" i="2"/>
  <c r="F11" i="2"/>
  <c r="G11" i="2"/>
  <c r="D11" i="2"/>
  <c r="E11" i="2"/>
  <c r="G14" i="2"/>
  <c r="D14" i="2"/>
  <c r="F14" i="2"/>
  <c r="E14" i="2"/>
  <c r="E12" i="2"/>
  <c r="D12" i="2"/>
  <c r="F12" i="2"/>
  <c r="G12" i="2"/>
  <c r="G10" i="2"/>
  <c r="F10" i="2"/>
  <c r="D10" i="2"/>
  <c r="E10" i="2"/>
  <c r="E8" i="2"/>
  <c r="F8" i="2"/>
  <c r="D8" i="2"/>
  <c r="G8" i="2"/>
  <c r="G6" i="2"/>
  <c r="D6" i="2"/>
  <c r="E6" i="2"/>
  <c r="F6" i="2"/>
  <c r="E4" i="2"/>
  <c r="F4" i="2"/>
  <c r="G4" i="2"/>
  <c r="D4" i="2"/>
  <c r="G5" i="2"/>
  <c r="F13" i="2"/>
  <c r="F9" i="2"/>
  <c r="F5" i="2"/>
  <c r="G9" i="2"/>
  <c r="E13" i="2"/>
  <c r="E9" i="2"/>
  <c r="E5" i="2"/>
  <c r="G13" i="2"/>
  <c r="G25" i="2"/>
  <c r="E25" i="2"/>
  <c r="F25" i="2"/>
  <c r="D25" i="2"/>
  <c r="E23" i="2"/>
  <c r="F23" i="2"/>
  <c r="D23" i="2"/>
  <c r="G23" i="2"/>
  <c r="F21" i="2"/>
  <c r="D21" i="2"/>
  <c r="G21" i="2"/>
  <c r="E21" i="2"/>
  <c r="F19" i="2"/>
  <c r="D19" i="2"/>
  <c r="G19" i="2"/>
  <c r="E19" i="2"/>
  <c r="G17" i="2"/>
  <c r="E17" i="2"/>
  <c r="F17" i="2"/>
  <c r="D17" i="2"/>
  <c r="E15" i="2"/>
  <c r="F15" i="2"/>
  <c r="D15" i="2"/>
  <c r="G15" i="2"/>
  <c r="F24" i="2"/>
  <c r="D24" i="2"/>
  <c r="G24" i="2"/>
  <c r="E24" i="2"/>
  <c r="G22" i="2"/>
  <c r="E22" i="2"/>
  <c r="F22" i="2"/>
  <c r="D22" i="2"/>
  <c r="F20" i="2"/>
  <c r="D20" i="2"/>
  <c r="G20" i="2"/>
  <c r="E20" i="2"/>
  <c r="G18" i="2"/>
  <c r="E18" i="2"/>
  <c r="F18" i="2"/>
  <c r="D18" i="2"/>
  <c r="F16" i="2"/>
  <c r="K6" i="2" s="1"/>
  <c r="D16" i="2"/>
  <c r="K10" i="2" s="1"/>
  <c r="G16" i="2"/>
  <c r="E16" i="2"/>
  <c r="K13" i="2"/>
  <c r="K7" i="2"/>
  <c r="K5" i="2" l="1"/>
  <c r="K12" i="2"/>
  <c r="K4" i="2"/>
  <c r="K11" i="2"/>
</calcChain>
</file>

<file path=xl/sharedStrings.xml><?xml version="1.0" encoding="utf-8"?>
<sst xmlns="http://schemas.openxmlformats.org/spreadsheetml/2006/main" count="43" uniqueCount="38">
  <si>
    <t>Numéro de certification</t>
  </si>
  <si>
    <t>Prénom</t>
  </si>
  <si>
    <t>Nom</t>
  </si>
  <si>
    <t>Date de naissance</t>
  </si>
  <si>
    <t>Lieu de naissance</t>
  </si>
  <si>
    <t>Identifiant Externe</t>
  </si>
  <si>
    <t>Nombre de Pix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</si>
  <si>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</si>
  <si>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</si>
  <si>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</si>
  <si>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</si>
  <si>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</si>
  <si>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</si>
  <si>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</si>
  <si>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</si>
  <si>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</si>
  <si>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</si>
  <si>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</si>
  <si>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</si>
  <si>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</si>
  <si>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</si>
  <si>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</si>
  <si>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</si>
  <si>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Session</t>
  </si>
  <si>
    <t>Date de passage de la certification</t>
  </si>
  <si>
    <t>NOM</t>
  </si>
  <si>
    <t>Certification</t>
  </si>
  <si>
    <t>Nb de compétences testées</t>
  </si>
  <si>
    <t>Nb de compétences validées</t>
  </si>
  <si>
    <t>Nb de compétences rejetées</t>
  </si>
  <si>
    <t>Nb de Pix obtenus</t>
  </si>
  <si>
    <t>Tableau des moyennes</t>
  </si>
  <si>
    <t>Compétences testées</t>
  </si>
  <si>
    <t>Compétences validées</t>
  </si>
  <si>
    <t>Compétences rejetées</t>
  </si>
  <si>
    <t>Score Pix</t>
  </si>
  <si>
    <t>Tableau des médianes</t>
  </si>
  <si>
    <t>Statut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</si>
</sst>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2" fontId="0" fillId="4" borderId="1" xfId="0" applyNumberFormat="1" applyFill="1" applyBorder="1" applyAlignment="1"/>
    <xf numFmtId="2" fontId="0" fillId="4" borderId="3" xfId="0" applyNumberFormat="1" applyFill="1" applyBorder="1" applyAlignment="1"/>
    <xf numFmtId="2" fontId="0" fillId="4" borderId="6" xfId="0" applyNumberFormat="1" applyFill="1" applyBorder="1" applyAlignment="1"/>
    <xf numFmtId="0" fontId="0" fillId="5" borderId="0" xfId="0" applyFill="1"/>
    <xf numFmtId="14" fontId="0" fillId="5" borderId="0" xfId="0" applyNumberFormat="1" applyFill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11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0546CA-4F00-4FF4-B37F-8263FDC698FE}" name="Tableau1" displayName="Tableau1" ref="A1:G31" totalsRowShown="0" headerRowDxfId="5">
  <autoFilter ref="A1:G31" xr:uid="{F54B815E-5049-456F-9536-29090B0FD43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5177136-AC3D-46FF-80E4-9D2FFFF14334}" name="NOM">
      <calculatedColumnFormula>IF('Données brutes'!C2="","",'Données brutes'!C2)</calculatedColumnFormula>
    </tableColumn>
    <tableColumn id="2" xr3:uid="{06645660-2002-4337-9B50-E01E013E7263}" name="Prénom">
      <calculatedColumnFormula>IF('Données brutes'!B2="","",'Données brutes'!B2)</calculatedColumnFormula>
    </tableColumn>
    <tableColumn id="3" xr3:uid="{373DC926-10B4-489D-BAD5-D6FC7F6759B2}" name="Certification" dataDxfId="4">
      <calculatedColumnFormula>IF(B2="","",IF('Données brutes'!H2&gt;0,"Validée","Rejetée"))</calculatedColumnFormula>
    </tableColumn>
    <tableColumn id="4" xr3:uid="{6CDF715D-3071-4223-8380-5859E9F3303F}" name="Nb de compétences testées" dataDxfId="3">
      <calculatedColumnFormula>IF(C2="","",16-COUNTIF('Données brutes'!I2:X2,"-"))</calculatedColumnFormula>
    </tableColumn>
    <tableColumn id="5" xr3:uid="{2CA3D491-3E04-4833-A851-CB6CF898ABD1}" name="Nb de compétences validées" dataDxfId="2">
      <calculatedColumnFormula>IF(C2="","",COUNTIF('Données brutes'!I2:X2,"&gt;0"))</calculatedColumnFormula>
    </tableColumn>
    <tableColumn id="6" xr3:uid="{CF9D1602-93C1-41CD-A468-002E97613BDD}" name="Nb de compétences rejetées" dataDxfId="1">
      <calculatedColumnFormula>IF(C2="","",COUNTIF('Données brutes'!I2:X2,0))</calculatedColumnFormula>
    </tableColumn>
    <tableColumn id="7" xr3:uid="{592BC6BE-DC61-4B71-BBD9-18E4F1D465F9}" name="Nb de Pix obtenus" dataDxfId="0">
      <calculatedColumnFormula>IF(C2="","",'Données brutes'!H2)</calculatedColumnFormula>
    </tableColumn>
  </tableColumns>
  <tableStyleInfo name="TableStyleLight2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EB7FF-3D60-4D5E-A747-2D4A65DB8254}">
  <dimension ref="A1:K31"/>
  <sheetViews>
    <sheetView workbookViewId="0">
      <pane ySplit="1" topLeftCell="A2" activePane="bottomLeft" state="frozen"/>
      <selection pane="bottomLeft" activeCell="G3" sqref="G3"/>
    </sheetView>
  </sheetViews>
  <sheetFormatPr baseColWidth="10" defaultRowHeight="15" x14ac:dyDescent="0.25"/>
  <cols>
    <col min="1" max="1" width="15.28515625" bestFit="1" customWidth="1"/>
    <col min="3" max="3" width="14.140625" customWidth="1"/>
    <col min="4" max="4" width="27.7109375" customWidth="1"/>
    <col min="5" max="6" width="28.5703125" customWidth="1"/>
    <col min="7" max="7" width="19.28515625" customWidth="1"/>
  </cols>
  <sheetData>
    <row r="1" spans="1:11" ht="37.5" customHeight="1" x14ac:dyDescent="0.25">
      <c r="A1" s="1" t="s">
        <v>25</v>
      </c>
      <c r="B1" s="1" t="s">
        <v>1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</row>
    <row r="2" spans="1:11" ht="15.75" thickBot="1" x14ac:dyDescent="0.3">
      <c r="A2" t="str">
        <f>IF('Données brutes'!C2="","",'Données brutes'!C2)</f>
        <v/>
      </c>
      <c r="B2" t="str">
        <f>IF('Données brutes'!B2="","",'Données brutes'!B2)</f>
        <v/>
      </c>
      <c r="C2" s="2" t="str">
        <f>IF(B2="","",IF('Données brutes'!H2&gt;0,"Validée","Rejetée"))</f>
        <v/>
      </c>
      <c r="D2" s="2" t="str">
        <f>IF(C2="","",16-COUNTIF('Données brutes'!I2:X2,"-"))</f>
        <v/>
      </c>
      <c r="E2" s="2" t="str">
        <f>IF(C2="","",COUNTIF('Données brutes'!I2:X2,"&gt;0"))</f>
        <v/>
      </c>
      <c r="F2" s="2" t="str">
        <f>IF(C2="","",COUNTIF('Données brutes'!I2:X2,0))</f>
        <v/>
      </c>
      <c r="G2" s="2" t="str">
        <f>IF(C2="","",'Données brutes'!H2)</f>
        <v/>
      </c>
    </row>
    <row r="3" spans="1:11" ht="16.5" thickBot="1" x14ac:dyDescent="0.3">
      <c r="A3" t="str">
        <f>IF('Données brutes'!C3="","",'Données brutes'!C3)</f>
        <v/>
      </c>
      <c r="B3" t="str">
        <f>IF('Données brutes'!B3="","",'Données brutes'!B3)</f>
        <v/>
      </c>
      <c r="C3" s="2" t="str">
        <f>IF(B3="","",IF('Données brutes'!H3&gt;0,"Validée","Rejetée"))</f>
        <v/>
      </c>
      <c r="D3" s="2" t="str">
        <f>IF(C3="","",16-COUNTIF('Données brutes'!I3:X3,"-"))</f>
        <v/>
      </c>
      <c r="E3" s="2" t="str">
        <f>IF(C3="","",COUNTIF('Données brutes'!I3:X3,"&gt;0"))</f>
        <v/>
      </c>
      <c r="F3" s="2" t="str">
        <f>IF(C3="","",COUNTIF('Données brutes'!I3:X3,0))</f>
        <v/>
      </c>
      <c r="G3" s="2" t="str">
        <f>IF(C3="","",'Données brutes'!H3)</f>
        <v/>
      </c>
      <c r="I3" s="12" t="s">
        <v>31</v>
      </c>
      <c r="J3" s="13"/>
      <c r="K3" s="14"/>
    </row>
    <row r="4" spans="1:11" x14ac:dyDescent="0.25">
      <c r="A4" t="str">
        <f>IF('Données brutes'!C4="","",'Données brutes'!C4)</f>
        <v/>
      </c>
      <c r="B4" t="str">
        <f>IF('Données brutes'!B4="","",'Données brutes'!B4)</f>
        <v/>
      </c>
      <c r="C4" s="2" t="str">
        <f>IF(B4="","",IF('Données brutes'!H4&gt;0,"Validée","Rejetée"))</f>
        <v/>
      </c>
      <c r="D4" s="2" t="str">
        <f>IF(C4="","",16-COUNTIF('Données brutes'!I4:X4,"-"))</f>
        <v/>
      </c>
      <c r="E4" s="2" t="str">
        <f>IF(C4="","",COUNTIF('Données brutes'!I4:X4,"&gt;0"))</f>
        <v/>
      </c>
      <c r="F4" s="2" t="str">
        <f>IF(C4="","",COUNTIF('Données brutes'!I4:X4,0))</f>
        <v/>
      </c>
      <c r="G4" s="2" t="str">
        <f>IF(C4="","",'Données brutes'!H4)</f>
        <v/>
      </c>
      <c r="I4" s="8" t="s">
        <v>32</v>
      </c>
      <c r="J4" s="9"/>
      <c r="K4" s="3" t="e">
        <f>AVERAGE(Tableau1[Nb de compétences testées])</f>
        <v>#DIV/0!</v>
      </c>
    </row>
    <row r="5" spans="1:11" x14ac:dyDescent="0.25">
      <c r="A5" t="str">
        <f>IF('Données brutes'!C5="","",'Données brutes'!C5)</f>
        <v/>
      </c>
      <c r="B5" t="str">
        <f>IF('Données brutes'!B5="","",'Données brutes'!B5)</f>
        <v/>
      </c>
      <c r="C5" s="2" t="str">
        <f>IF(B5="","",IF('Données brutes'!H5&gt;0,"Validée","Rejetée"))</f>
        <v/>
      </c>
      <c r="D5" s="2" t="str">
        <f>IF(C5="","",16-COUNTIF('Données brutes'!I5:X5,"-"))</f>
        <v/>
      </c>
      <c r="E5" s="2" t="str">
        <f>IF(C5="","",COUNTIF('Données brutes'!I5:X5,"&gt;0"))</f>
        <v/>
      </c>
      <c r="F5" s="2" t="str">
        <f>IF(C5="","",COUNTIF('Données brutes'!I5:X5,0))</f>
        <v/>
      </c>
      <c r="G5" s="2" t="str">
        <f>IF(C5="","",'Données brutes'!H5)</f>
        <v/>
      </c>
      <c r="I5" s="8" t="s">
        <v>33</v>
      </c>
      <c r="J5" s="9"/>
      <c r="K5" s="4" t="e">
        <f>AVERAGE(Tableau1[Nb de compétences validées])</f>
        <v>#DIV/0!</v>
      </c>
    </row>
    <row r="6" spans="1:11" x14ac:dyDescent="0.25">
      <c r="A6" t="str">
        <f>IF('Données brutes'!C6="","",'Données brutes'!C6)</f>
        <v/>
      </c>
      <c r="B6" t="str">
        <f>IF('Données brutes'!B6="","",'Données brutes'!B6)</f>
        <v/>
      </c>
      <c r="C6" s="2" t="str">
        <f>IF(B6="","",IF('Données brutes'!H6&gt;0,"Validée","Rejetée"))</f>
        <v/>
      </c>
      <c r="D6" s="2" t="str">
        <f>IF(C6="","",16-COUNTIF('Données brutes'!I6:X6,"-"))</f>
        <v/>
      </c>
      <c r="E6" s="2" t="str">
        <f>IF(C6="","",COUNTIF('Données brutes'!I6:X6,"&gt;0"))</f>
        <v/>
      </c>
      <c r="F6" s="2" t="str">
        <f>IF(C6="","",COUNTIF('Données brutes'!I6:X6,0))</f>
        <v/>
      </c>
      <c r="G6" s="2" t="str">
        <f>IF(C6="","",'Données brutes'!H6)</f>
        <v/>
      </c>
      <c r="I6" s="8" t="s">
        <v>34</v>
      </c>
      <c r="J6" s="9"/>
      <c r="K6" s="4" t="e">
        <f>AVERAGE(Tableau1[Nb de compétences rejetées])</f>
        <v>#DIV/0!</v>
      </c>
    </row>
    <row r="7" spans="1:11" ht="15.75" thickBot="1" x14ac:dyDescent="0.3">
      <c r="A7" t="str">
        <f>IF('Données brutes'!C7="","",'Données brutes'!C7)</f>
        <v/>
      </c>
      <c r="B7" t="str">
        <f>IF('Données brutes'!B7="","",'Données brutes'!B7)</f>
        <v/>
      </c>
      <c r="C7" s="2" t="str">
        <f>IF(B7="","",IF('Données brutes'!H7&gt;0,"Validée","Rejetée"))</f>
        <v/>
      </c>
      <c r="D7" s="2" t="str">
        <f>IF(C7="","",16-COUNTIF('Données brutes'!I7:X7,"-"))</f>
        <v/>
      </c>
      <c r="E7" s="2" t="str">
        <f>IF(C7="","",COUNTIF('Données brutes'!I7:X7,"&gt;0"))</f>
        <v/>
      </c>
      <c r="F7" s="2" t="str">
        <f>IF(C7="","",COUNTIF('Données brutes'!I7:X7,0))</f>
        <v/>
      </c>
      <c r="G7" s="2" t="str">
        <f>IF(C7="","",'Données brutes'!H7)</f>
        <v/>
      </c>
      <c r="I7" s="10" t="s">
        <v>35</v>
      </c>
      <c r="J7" s="11"/>
      <c r="K7" s="5" t="e">
        <f>AVERAGE(Tableau1[Nb de Pix obtenus])</f>
        <v>#DIV/0!</v>
      </c>
    </row>
    <row r="8" spans="1:11" ht="15.75" thickBot="1" x14ac:dyDescent="0.3">
      <c r="A8" t="str">
        <f>IF('Données brutes'!C8="","",'Données brutes'!C8)</f>
        <v/>
      </c>
      <c r="B8" t="str">
        <f>IF('Données brutes'!B8="","",'Données brutes'!B8)</f>
        <v/>
      </c>
      <c r="C8" s="2" t="str">
        <f>IF(B8="","",IF('Données brutes'!H8&gt;0,"Validée","Rejetée"))</f>
        <v/>
      </c>
      <c r="D8" s="2" t="str">
        <f>IF(C8="","",16-COUNTIF('Données brutes'!I8:X8,"-"))</f>
        <v/>
      </c>
      <c r="E8" s="2" t="str">
        <f>IF(C8="","",COUNTIF('Données brutes'!I8:X8,"&gt;0"))</f>
        <v/>
      </c>
      <c r="F8" s="2" t="str">
        <f>IF(C8="","",COUNTIF('Données brutes'!I8:X8,0))</f>
        <v/>
      </c>
      <c r="G8" s="2" t="str">
        <f>IF(C8="","",'Données brutes'!H8)</f>
        <v/>
      </c>
    </row>
    <row r="9" spans="1:11" ht="16.5" thickBot="1" x14ac:dyDescent="0.3">
      <c r="A9" t="str">
        <f>IF('Données brutes'!C9="","",'Données brutes'!C9)</f>
        <v/>
      </c>
      <c r="B9" t="str">
        <f>IF('Données brutes'!B9="","",'Données brutes'!B9)</f>
        <v/>
      </c>
      <c r="C9" s="2" t="str">
        <f>IF(B9="","",IF('Données brutes'!H9&gt;0,"Validée","Rejetée"))</f>
        <v/>
      </c>
      <c r="D9" s="2" t="str">
        <f>IF(C9="","",16-COUNTIF('Données brutes'!I9:X9,"-"))</f>
        <v/>
      </c>
      <c r="E9" s="2" t="str">
        <f>IF(C9="","",COUNTIF('Données brutes'!I9:X9,"&gt;0"))</f>
        <v/>
      </c>
      <c r="F9" s="2" t="str">
        <f>IF(C9="","",COUNTIF('Données brutes'!I9:X9,0))</f>
        <v/>
      </c>
      <c r="G9" s="2" t="str">
        <f>IF(C9="","",'Données brutes'!H9)</f>
        <v/>
      </c>
      <c r="I9" s="12" t="s">
        <v>36</v>
      </c>
      <c r="J9" s="13"/>
      <c r="K9" s="14"/>
    </row>
    <row r="10" spans="1:11" x14ac:dyDescent="0.25">
      <c r="A10" t="str">
        <f>IF('Données brutes'!C10="","",'Données brutes'!C10)</f>
        <v/>
      </c>
      <c r="B10" t="str">
        <f>IF('Données brutes'!B10="","",'Données brutes'!B10)</f>
        <v/>
      </c>
      <c r="C10" s="2" t="str">
        <f>IF(B10="","",IF('Données brutes'!H10&gt;0,"Validée","Rejetée"))</f>
        <v/>
      </c>
      <c r="D10" s="2" t="str">
        <f>IF(C10="","",16-COUNTIF('Données brutes'!I10:X10,"-"))</f>
        <v/>
      </c>
      <c r="E10" s="2" t="str">
        <f>IF(C10="","",COUNTIF('Données brutes'!I10:X10,"&gt;0"))</f>
        <v/>
      </c>
      <c r="F10" s="2" t="str">
        <f>IF(C10="","",COUNTIF('Données brutes'!I10:X10,0))</f>
        <v/>
      </c>
      <c r="G10" s="2" t="str">
        <f>IF(C10="","",'Données brutes'!H10)</f>
        <v/>
      </c>
      <c r="I10" s="8" t="s">
        <v>32</v>
      </c>
      <c r="J10" s="9"/>
      <c r="K10" s="3" t="e">
        <f>MEDIAN(Tableau1[Nb de compétences testées])</f>
        <v>#NUM!</v>
      </c>
    </row>
    <row r="11" spans="1:11" x14ac:dyDescent="0.25">
      <c r="A11" t="str">
        <f>IF('Données brutes'!C11="","",'Données brutes'!C11)</f>
        <v/>
      </c>
      <c r="B11" t="str">
        <f>IF('Données brutes'!B11="","",'Données brutes'!B11)</f>
        <v/>
      </c>
      <c r="C11" s="2" t="str">
        <f>IF(B11="","",IF('Données brutes'!H11&gt;0,"Validée","Rejetée"))</f>
        <v/>
      </c>
      <c r="D11" s="2" t="str">
        <f>IF(C11="","",16-COUNTIF('Données brutes'!I11:X11,"-"))</f>
        <v/>
      </c>
      <c r="E11" s="2" t="str">
        <f>IF(C11="","",COUNTIF('Données brutes'!I11:X11,"&gt;0"))</f>
        <v/>
      </c>
      <c r="F11" s="2" t="str">
        <f>IF(C11="","",COUNTIF('Données brutes'!I11:X11,0))</f>
        <v/>
      </c>
      <c r="G11" s="2" t="str">
        <f>IF(C11="","",'Données brutes'!H11)</f>
        <v/>
      </c>
      <c r="I11" s="8" t="s">
        <v>33</v>
      </c>
      <c r="J11" s="9"/>
      <c r="K11" s="4" t="e">
        <f>MEDIAN(Tableau1[Nb de compétences validées])</f>
        <v>#NUM!</v>
      </c>
    </row>
    <row r="12" spans="1:11" x14ac:dyDescent="0.25">
      <c r="A12" t="str">
        <f>IF('Données brutes'!C12="","",'Données brutes'!C12)</f>
        <v/>
      </c>
      <c r="B12" t="str">
        <f>IF('Données brutes'!B12="","",'Données brutes'!B12)</f>
        <v/>
      </c>
      <c r="C12" s="2" t="str">
        <f>IF(B12="","",IF('Données brutes'!H12&gt;0,"Validée","Rejetée"))</f>
        <v/>
      </c>
      <c r="D12" s="2" t="str">
        <f>IF(C12="","",16-COUNTIF('Données brutes'!I12:X12,"-"))</f>
        <v/>
      </c>
      <c r="E12" s="2" t="str">
        <f>IF(C12="","",COUNTIF('Données brutes'!I12:X12,"&gt;0"))</f>
        <v/>
      </c>
      <c r="F12" s="2" t="str">
        <f>IF(C12="","",COUNTIF('Données brutes'!I12:X12,0))</f>
        <v/>
      </c>
      <c r="G12" s="2" t="str">
        <f>IF(C12="","",'Données brutes'!H12)</f>
        <v/>
      </c>
      <c r="I12" s="8" t="s">
        <v>34</v>
      </c>
      <c r="J12" s="9"/>
      <c r="K12" s="4" t="e">
        <f>MEDIAN(Tableau1[Nb de compétences rejetées])</f>
        <v>#NUM!</v>
      </c>
    </row>
    <row r="13" spans="1:11" ht="15.75" thickBot="1" x14ac:dyDescent="0.3">
      <c r="A13" t="str">
        <f>IF('Données brutes'!C13="","",'Données brutes'!C13)</f>
        <v/>
      </c>
      <c r="B13" t="str">
        <f>IF('Données brutes'!B13="","",'Données brutes'!B13)</f>
        <v/>
      </c>
      <c r="C13" s="2" t="str">
        <f>IF(B13="","",IF('Données brutes'!H13&gt;0,"Validée","Rejetée"))</f>
        <v/>
      </c>
      <c r="D13" s="2" t="str">
        <f>IF(C13="","",16-COUNTIF('Données brutes'!I13:X13,"-"))</f>
        <v/>
      </c>
      <c r="E13" s="2" t="str">
        <f>IF(C13="","",COUNTIF('Données brutes'!I13:X13,"&gt;0"))</f>
        <v/>
      </c>
      <c r="F13" s="2" t="str">
        <f>IF(C13="","",COUNTIF('Données brutes'!I13:X13,0))</f>
        <v/>
      </c>
      <c r="G13" s="2" t="str">
        <f>IF(C13="","",'Données brutes'!H13)</f>
        <v/>
      </c>
      <c r="I13" s="10" t="s">
        <v>35</v>
      </c>
      <c r="J13" s="11"/>
      <c r="K13" s="5" t="e">
        <f>MEDIAN(Tableau1[Nb de Pix obtenus])</f>
        <v>#NUM!</v>
      </c>
    </row>
    <row r="14" spans="1:11" x14ac:dyDescent="0.25">
      <c r="A14" t="str">
        <f>IF('Données brutes'!C14="","",'Données brutes'!C14)</f>
        <v/>
      </c>
      <c r="B14" t="str">
        <f>IF('Données brutes'!B14="","",'Données brutes'!B14)</f>
        <v/>
      </c>
      <c r="C14" s="2" t="str">
        <f>IF(B14="","",IF('Données brutes'!H14&gt;0,"Validée","Rejetée"))</f>
        <v/>
      </c>
      <c r="D14" s="2" t="str">
        <f>IF(C14="","",16-COUNTIF('Données brutes'!I14:X14,"-"))</f>
        <v/>
      </c>
      <c r="E14" s="2" t="str">
        <f>IF(C14="","",COUNTIF('Données brutes'!I14:X14,"&gt;0"))</f>
        <v/>
      </c>
      <c r="F14" s="2" t="str">
        <f>IF(C14="","",COUNTIF('Données brutes'!I14:X14,0))</f>
        <v/>
      </c>
      <c r="G14" s="2" t="str">
        <f>IF(C14="","",'Données brutes'!H14)</f>
        <v/>
      </c>
    </row>
    <row r="15" spans="1:11" x14ac:dyDescent="0.25">
      <c r="A15" t="str">
        <f>IF('Données brutes'!C15="","",'Données brutes'!C15)</f>
        <v/>
      </c>
      <c r="B15" t="str">
        <f>IF('Données brutes'!B15="","",'Données brutes'!B15)</f>
        <v/>
      </c>
      <c r="C15" s="2" t="str">
        <f>IF(B15="","",IF('Données brutes'!H15&gt;0,"Validée","Rejetée"))</f>
        <v/>
      </c>
      <c r="D15" s="2" t="str">
        <f>IF(C15="","",16-COUNTIF('Données brutes'!I15:X15,"-"))</f>
        <v/>
      </c>
      <c r="E15" s="2" t="str">
        <f>IF(C15="","",COUNTIF('Données brutes'!I15:X15,"&gt;0"))</f>
        <v/>
      </c>
      <c r="F15" s="2" t="str">
        <f>IF(C15="","",COUNTIF('Données brutes'!I15:X15,0))</f>
        <v/>
      </c>
      <c r="G15" s="2" t="str">
        <f>IF(C15="","",'Données brutes'!H15)</f>
        <v/>
      </c>
    </row>
    <row r="16" spans="1:11" x14ac:dyDescent="0.25">
      <c r="A16" t="str">
        <f>IF('Données brutes'!C16="","",'Données brutes'!C16)</f>
        <v/>
      </c>
      <c r="B16" t="str">
        <f>IF('Données brutes'!B16="","",'Données brutes'!B16)</f>
        <v/>
      </c>
      <c r="C16" s="2" t="str">
        <f>IF(B16="","",IF('Données brutes'!H16&gt;0,"Validée","Rejetée"))</f>
        <v/>
      </c>
      <c r="D16" s="2" t="str">
        <f>IF(C16="","",16-COUNTIF('Données brutes'!I16:X16,"-"))</f>
        <v/>
      </c>
      <c r="E16" s="2" t="str">
        <f>IF(C16="","",COUNTIF('Données brutes'!I16:X16,"&gt;0"))</f>
        <v/>
      </c>
      <c r="F16" s="2" t="str">
        <f>IF(C16="","",COUNTIF('Données brutes'!I16:X16,0))</f>
        <v/>
      </c>
      <c r="G16" s="2" t="str">
        <f>IF(C16="","",'Données brutes'!H16)</f>
        <v/>
      </c>
    </row>
    <row r="17" spans="1:7" x14ac:dyDescent="0.25">
      <c r="A17" t="str">
        <f>IF('Données brutes'!C17="","",'Données brutes'!C17)</f>
        <v/>
      </c>
      <c r="B17" t="str">
        <f>IF('Données brutes'!B17="","",'Données brutes'!B17)</f>
        <v/>
      </c>
      <c r="C17" s="2" t="str">
        <f>IF(B17="","",IF('Données brutes'!H17&gt;0,"Validée","Rejetée"))</f>
        <v/>
      </c>
      <c r="D17" s="2" t="str">
        <f>IF(C17="","",16-COUNTIF('Données brutes'!I17:X17,"-"))</f>
        <v/>
      </c>
      <c r="E17" s="2" t="str">
        <f>IF(C17="","",COUNTIF('Données brutes'!I17:X17,"&gt;0"))</f>
        <v/>
      </c>
      <c r="F17" s="2" t="str">
        <f>IF(C17="","",COUNTIF('Données brutes'!I17:X17,0))</f>
        <v/>
      </c>
      <c r="G17" s="2" t="str">
        <f>IF(C17="","",'Données brutes'!H17)</f>
        <v/>
      </c>
    </row>
    <row r="18" spans="1:7" x14ac:dyDescent="0.25">
      <c r="A18" t="str">
        <f>IF('Données brutes'!C18="","",'Données brutes'!C18)</f>
        <v/>
      </c>
      <c r="B18" t="str">
        <f>IF('Données brutes'!B18="","",'Données brutes'!B18)</f>
        <v/>
      </c>
      <c r="C18" s="2" t="str">
        <f>IF(B18="","",IF('Données brutes'!H18&gt;0,"Validée","Rejetée"))</f>
        <v/>
      </c>
      <c r="D18" s="2" t="str">
        <f>IF(C18="","",16-COUNTIF('Données brutes'!I18:X18,"-"))</f>
        <v/>
      </c>
      <c r="E18" s="2" t="str">
        <f>IF(C18="","",COUNTIF('Données brutes'!I18:X18,"&gt;0"))</f>
        <v/>
      </c>
      <c r="F18" s="2" t="str">
        <f>IF(C18="","",COUNTIF('Données brutes'!I18:X18,0))</f>
        <v/>
      </c>
      <c r="G18" s="2" t="str">
        <f>IF(C18="","",'Données brutes'!H18)</f>
        <v/>
      </c>
    </row>
    <row r="19" spans="1:7" x14ac:dyDescent="0.25">
      <c r="A19" t="str">
        <f>IF('Données brutes'!C19="","",'Données brutes'!C19)</f>
        <v/>
      </c>
      <c r="B19" t="str">
        <f>IF('Données brutes'!B19="","",'Données brutes'!B19)</f>
        <v/>
      </c>
      <c r="C19" s="2" t="str">
        <f>IF(B19="","",IF('Données brutes'!H19&gt;0,"Validée","Rejetée"))</f>
        <v/>
      </c>
      <c r="D19" s="2" t="str">
        <f>IF(C19="","",16-COUNTIF('Données brutes'!I19:X19,"-"))</f>
        <v/>
      </c>
      <c r="E19" s="2" t="str">
        <f>IF(C19="","",COUNTIF('Données brutes'!I19:X19,"&gt;0"))</f>
        <v/>
      </c>
      <c r="F19" s="2" t="str">
        <f>IF(C19="","",COUNTIF('Données brutes'!I19:X19,0))</f>
        <v/>
      </c>
      <c r="G19" s="2" t="str">
        <f>IF(C19="","",'Données brutes'!H19)</f>
        <v/>
      </c>
    </row>
    <row r="20" spans="1:7" x14ac:dyDescent="0.25">
      <c r="A20" t="str">
        <f>IF('Données brutes'!C20="","",'Données brutes'!C20)</f>
        <v/>
      </c>
      <c r="B20" t="str">
        <f>IF('Données brutes'!B20="","",'Données brutes'!B20)</f>
        <v/>
      </c>
      <c r="C20" s="2" t="str">
        <f>IF(B20="","",IF('Données brutes'!H20&gt;0,"Validée","Rejetée"))</f>
        <v/>
      </c>
      <c r="D20" s="2" t="str">
        <f>IF(C20="","",16-COUNTIF('Données brutes'!I20:X20,"-"))</f>
        <v/>
      </c>
      <c r="E20" s="2" t="str">
        <f>IF(C20="","",COUNTIF('Données brutes'!I20:X20,"&gt;0"))</f>
        <v/>
      </c>
      <c r="F20" s="2" t="str">
        <f>IF(C20="","",COUNTIF('Données brutes'!I20:X20,0))</f>
        <v/>
      </c>
      <c r="G20" s="2" t="str">
        <f>IF(C20="","",'Données brutes'!H20)</f>
        <v/>
      </c>
    </row>
    <row r="21" spans="1:7" x14ac:dyDescent="0.25">
      <c r="A21" t="str">
        <f>IF('Données brutes'!C21="","",'Données brutes'!C21)</f>
        <v/>
      </c>
      <c r="B21" t="str">
        <f>IF('Données brutes'!B21="","",'Données brutes'!B21)</f>
        <v/>
      </c>
      <c r="C21" s="2" t="str">
        <f>IF(B21="","",IF('Données brutes'!H21&gt;0,"Validée","Rejetée"))</f>
        <v/>
      </c>
      <c r="D21" s="2" t="str">
        <f>IF(C21="","",16-COUNTIF('Données brutes'!I21:X21,"-"))</f>
        <v/>
      </c>
      <c r="E21" s="2" t="str">
        <f>IF(C21="","",COUNTIF('Données brutes'!I21:X21,"&gt;0"))</f>
        <v/>
      </c>
      <c r="F21" s="2" t="str">
        <f>IF(C21="","",COUNTIF('Données brutes'!I21:X21,0))</f>
        <v/>
      </c>
      <c r="G21" s="2" t="str">
        <f>IF(C21="","",'Données brutes'!H21)</f>
        <v/>
      </c>
    </row>
    <row r="22" spans="1:7" x14ac:dyDescent="0.25">
      <c r="A22" t="str">
        <f>IF('Données brutes'!C22="","",'Données brutes'!C22)</f>
        <v/>
      </c>
      <c r="B22" t="str">
        <f>IF('Données brutes'!B22="","",'Données brutes'!B22)</f>
        <v/>
      </c>
      <c r="C22" s="2" t="str">
        <f>IF(B22="","",IF('Données brutes'!H22&gt;0,"Validée","Rejetée"))</f>
        <v/>
      </c>
      <c r="D22" s="2" t="str">
        <f>IF(C22="","",16-COUNTIF('Données brutes'!I22:X22,"-"))</f>
        <v/>
      </c>
      <c r="E22" s="2" t="str">
        <f>IF(C22="","",COUNTIF('Données brutes'!I22:X22,"&gt;0"))</f>
        <v/>
      </c>
      <c r="F22" s="2" t="str">
        <f>IF(C22="","",COUNTIF('Données brutes'!I22:X22,0))</f>
        <v/>
      </c>
      <c r="G22" s="2" t="str">
        <f>IF(C22="","",'Données brutes'!H22)</f>
        <v/>
      </c>
    </row>
    <row r="23" spans="1:7" x14ac:dyDescent="0.25">
      <c r="A23" t="str">
        <f>IF('Données brutes'!C23="","",'Données brutes'!C23)</f>
        <v/>
      </c>
      <c r="B23" t="str">
        <f>IF('Données brutes'!B23="","",'Données brutes'!B23)</f>
        <v/>
      </c>
      <c r="C23" s="2" t="str">
        <f>IF(B23="","",IF('Données brutes'!H23&gt;0,"Validée","Rejetée"))</f>
        <v/>
      </c>
      <c r="D23" s="2" t="str">
        <f>IF(C23="","",16-COUNTIF('Données brutes'!I23:X23,"-"))</f>
        <v/>
      </c>
      <c r="E23" s="2" t="str">
        <f>IF(C23="","",COUNTIF('Données brutes'!I23:X23,"&gt;0"))</f>
        <v/>
      </c>
      <c r="F23" s="2" t="str">
        <f>IF(C23="","",COUNTIF('Données brutes'!I23:X23,0))</f>
        <v/>
      </c>
      <c r="G23" s="2" t="str">
        <f>IF(C23="","",'Données brutes'!H23)</f>
        <v/>
      </c>
    </row>
    <row r="24" spans="1:7" x14ac:dyDescent="0.25">
      <c r="A24" t="str">
        <f>IF('Données brutes'!C24="","",'Données brutes'!C24)</f>
        <v/>
      </c>
      <c r="B24" t="str">
        <f>IF('Données brutes'!B24="","",'Données brutes'!B24)</f>
        <v/>
      </c>
      <c r="C24" s="2" t="str">
        <f>IF(B24="","",IF('Données brutes'!H24&gt;0,"Validée","Rejetée"))</f>
        <v/>
      </c>
      <c r="D24" s="2" t="str">
        <f>IF(C24="","",16-COUNTIF('Données brutes'!I24:X24,"-"))</f>
        <v/>
      </c>
      <c r="E24" s="2" t="str">
        <f>IF(C24="","",COUNTIF('Données brutes'!I24:X24,"&gt;0"))</f>
        <v/>
      </c>
      <c r="F24" s="2" t="str">
        <f>IF(C24="","",COUNTIF('Données brutes'!I24:X24,0))</f>
        <v/>
      </c>
      <c r="G24" s="2" t="str">
        <f>IF(C24="","",'Données brutes'!H24)</f>
        <v/>
      </c>
    </row>
    <row r="25" spans="1:7" x14ac:dyDescent="0.25">
      <c r="A25" t="str">
        <f>IF('Données brutes'!C25="","",'Données brutes'!C25)</f>
        <v/>
      </c>
      <c r="B25" t="str">
        <f>IF('Données brutes'!B25="","",'Données brutes'!B25)</f>
        <v/>
      </c>
      <c r="C25" s="2" t="str">
        <f>IF(B25="","",IF('Données brutes'!H25&gt;0,"Validée","Rejetée"))</f>
        <v/>
      </c>
      <c r="D25" s="2" t="str">
        <f>IF(C25="","",16-COUNTIF('Données brutes'!I25:X25,"-"))</f>
        <v/>
      </c>
      <c r="E25" s="2" t="str">
        <f>IF(C25="","",COUNTIF('Données brutes'!I25:X25,"&gt;0"))</f>
        <v/>
      </c>
      <c r="F25" s="2" t="str">
        <f>IF(C25="","",COUNTIF('Données brutes'!I25:X25,0))</f>
        <v/>
      </c>
      <c r="G25" s="2" t="str">
        <f>IF(C25="","",'Données brutes'!H25)</f>
        <v/>
      </c>
    </row>
    <row r="26" spans="1:7" x14ac:dyDescent="0.25">
      <c r="A26" t="str">
        <f>IF('Données brutes'!C26="","",'Données brutes'!C26)</f>
        <v/>
      </c>
      <c r="B26" t="str">
        <f>IF('Données brutes'!B26="","",'Données brutes'!B26)</f>
        <v/>
      </c>
      <c r="C26" s="2" t="str">
        <f>IF(B26="","",IF('Données brutes'!H26&gt;0,"Validée","Rejetée"))</f>
        <v/>
      </c>
      <c r="D26" s="2" t="str">
        <f>IF(C26="","",16-COUNTIF('Données brutes'!I26:X26,"-"))</f>
        <v/>
      </c>
      <c r="E26" s="2" t="str">
        <f>IF(C26="","",COUNTIF('Données brutes'!I26:X26,"&gt;0"))</f>
        <v/>
      </c>
      <c r="F26" s="2" t="str">
        <f>IF(C26="","",COUNTIF('Données brutes'!I26:X26,0))</f>
        <v/>
      </c>
      <c r="G26" s="2" t="str">
        <f>IF(C26="","",'Données brutes'!H26)</f>
        <v/>
      </c>
    </row>
    <row r="27" spans="1:7" x14ac:dyDescent="0.25">
      <c r="A27" t="str">
        <f>IF('Données brutes'!C27="","",'Données brutes'!C27)</f>
        <v/>
      </c>
      <c r="B27" t="str">
        <f>IF('Données brutes'!B27="","",'Données brutes'!B27)</f>
        <v/>
      </c>
      <c r="C27" s="2" t="str">
        <f>IF(B27="","",IF('Données brutes'!H27&gt;0,"Validée","Rejetée"))</f>
        <v/>
      </c>
      <c r="D27" s="2" t="str">
        <f>IF(C27="","",16-COUNTIF('Données brutes'!I27:X27,"-"))</f>
        <v/>
      </c>
      <c r="E27" s="2" t="str">
        <f>IF(C27="","",COUNTIF('Données brutes'!I27:X27,"&gt;0"))</f>
        <v/>
      </c>
      <c r="F27" s="2" t="str">
        <f>IF(C27="","",COUNTIF('Données brutes'!I27:X27,0))</f>
        <v/>
      </c>
      <c r="G27" s="2" t="str">
        <f>IF(C27="","",'Données brutes'!H27)</f>
        <v/>
      </c>
    </row>
    <row r="28" spans="1:7" x14ac:dyDescent="0.25">
      <c r="A28" t="str">
        <f>IF('Données brutes'!C28="","",'Données brutes'!C28)</f>
        <v/>
      </c>
      <c r="B28" t="str">
        <f>IF('Données brutes'!B28="","",'Données brutes'!B28)</f>
        <v/>
      </c>
      <c r="C28" s="2" t="str">
        <f>IF(B28="","",IF('Données brutes'!H28&gt;0,"Validée","Rejetée"))</f>
        <v/>
      </c>
      <c r="D28" s="2" t="str">
        <f>IF(C28="","",16-COUNTIF('Données brutes'!I28:X28,"-"))</f>
        <v/>
      </c>
      <c r="E28" s="2" t="str">
        <f>IF(C28="","",COUNTIF('Données brutes'!I28:X28,"&gt;0"))</f>
        <v/>
      </c>
      <c r="F28" s="2" t="str">
        <f>IF(C28="","",COUNTIF('Données brutes'!I28:X28,0))</f>
        <v/>
      </c>
      <c r="G28" s="2" t="str">
        <f>IF(C28="","",'Données brutes'!H28)</f>
        <v/>
      </c>
    </row>
    <row r="29" spans="1:7" x14ac:dyDescent="0.25">
      <c r="A29" t="str">
        <f>IF('Données brutes'!C29="","",'Données brutes'!C29)</f>
        <v/>
      </c>
      <c r="B29" t="str">
        <f>IF('Données brutes'!B29="","",'Données brutes'!B29)</f>
        <v/>
      </c>
      <c r="C29" s="2" t="str">
        <f>IF(B29="","",IF('Données brutes'!H29&gt;0,"Validée","Rejetée"))</f>
        <v/>
      </c>
      <c r="D29" s="2" t="str">
        <f>IF(C29="","",16-COUNTIF('Données brutes'!I29:X29,"-"))</f>
        <v/>
      </c>
      <c r="E29" s="2" t="str">
        <f>IF(C29="","",COUNTIF('Données brutes'!I29:X29,"&gt;0"))</f>
        <v/>
      </c>
      <c r="F29" s="2" t="str">
        <f>IF(C29="","",COUNTIF('Données brutes'!I29:X29,0))</f>
        <v/>
      </c>
      <c r="G29" s="2" t="str">
        <f>IF(C29="","",'Données brutes'!H29)</f>
        <v/>
      </c>
    </row>
    <row r="30" spans="1:7" x14ac:dyDescent="0.25">
      <c r="A30" t="str">
        <f>IF('Données brutes'!C30="","",'Données brutes'!C30)</f>
        <v/>
      </c>
      <c r="B30" t="str">
        <f>IF('Données brutes'!B30="","",'Données brutes'!B30)</f>
        <v/>
      </c>
      <c r="C30" s="2" t="str">
        <f>IF(B30="","",IF('Données brutes'!H30&gt;0,"Validée","Rejetée"))</f>
        <v/>
      </c>
      <c r="D30" s="2" t="str">
        <f>IF(C30="","",16-COUNTIF('Données brutes'!I30:X30,"-"))</f>
        <v/>
      </c>
      <c r="E30" s="2" t="str">
        <f>IF(C30="","",COUNTIF('Données brutes'!I30:X30,"&gt;0"))</f>
        <v/>
      </c>
      <c r="F30" s="2" t="str">
        <f>IF(C30="","",COUNTIF('Données brutes'!I30:X30,0))</f>
        <v/>
      </c>
      <c r="G30" s="2" t="str">
        <f>IF(C30="","",'Données brutes'!H30)</f>
        <v/>
      </c>
    </row>
    <row r="31" spans="1:7" x14ac:dyDescent="0.25">
      <c r="A31" t="str">
        <f>IF('Données brutes'!C31="","",'Données brutes'!C31)</f>
        <v/>
      </c>
      <c r="B31" t="str">
        <f>IF('Données brutes'!B31="","",'Données brutes'!B31)</f>
        <v/>
      </c>
      <c r="C31" s="2" t="str">
        <f>IF(B31="","",IF('Données brutes'!H31&gt;0,"Validée","Rejetée"))</f>
        <v/>
      </c>
      <c r="D31" s="2" t="str">
        <f>IF(C31="","",16-COUNTIF('Données brutes'!I31:X31,"-"))</f>
        <v/>
      </c>
      <c r="E31" s="2" t="str">
        <f>IF(C31="","",COUNTIF('Données brutes'!I31:X31,"&gt;0"))</f>
        <v/>
      </c>
      <c r="F31" s="2" t="str">
        <f>IF(C31="","",COUNTIF('Données brutes'!I31:X31,0))</f>
        <v/>
      </c>
      <c r="G31" s="2" t="str">
        <f>IF(C31="","",'Données brutes'!H31)</f>
        <v/>
      </c>
    </row>
  </sheetData>
  <mergeCells count="10">
    <mergeCell ref="I4:J4"/>
    <mergeCell ref="I5:J5"/>
    <mergeCell ref="I6:J6"/>
    <mergeCell ref="I7:J7"/>
    <mergeCell ref="I3:K3"/>
    <mergeCell ref="I11:J11"/>
    <mergeCell ref="I12:J12"/>
    <mergeCell ref="I13:J13"/>
    <mergeCell ref="I9:K9"/>
    <mergeCell ref="I10:J10"/>
  </mergeCells>
  <conditionalFormatting sqref="C1:C1048576">
    <cfRule type="cellIs" dxfId="10" priority="4" operator="equal">
      <formula>"Rejetée"</formula>
    </cfRule>
    <cfRule type="cellIs" dxfId="9" priority="5" operator="equal">
      <formula>"Validée"</formula>
    </cfRule>
  </conditionalFormatting>
  <conditionalFormatting sqref="A1:B1048576">
    <cfRule type="expression" dxfId="8" priority="3">
      <formula>$C:$C="Rejetée"</formula>
    </cfRule>
  </conditionalFormatting>
  <conditionalFormatting sqref="A1:A1048576">
    <cfRule type="expression" dxfId="7" priority="2">
      <formula>$C1="Rejetée"</formula>
    </cfRule>
  </conditionalFormatting>
  <conditionalFormatting sqref="B1:B1048576">
    <cfRule type="expression" dxfId="6" priority="1">
      <formula>$C1="Rejetée"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62B64-DA83-4AC6-9F00-577320AFCF00}">
  <sheetPr>
    <tabColor rgb="FFFF0000"/>
  </sheetPr>
  <dimension ref="A1:Z31"/>
  <sheetViews>
    <sheetView tabSelected="1" workbookViewId="0">
      <selection activeCell="A2" sqref="A2"/>
    </sheetView>
  </sheetViews>
  <sheetFormatPr baseColWidth="10" defaultRowHeight="15" x14ac:dyDescent="0.25"/>
  <cols>
    <col min="5" max="5" width="16.5703125" bestFit="1" customWidth="1"/>
    <col min="6" max="6" width="17.85546875" bestFit="1" customWidth="1"/>
    <col min="7" max="7" width="14.140625" bestFit="1" customWidth="1"/>
    <col min="8" max="23" width="5.7109375" customWidth="1"/>
    <col min="25" max="25" width="7.7109375" bestFit="1" customWidth="1"/>
    <col min="26" max="26" width="31.7109375" bestFit="1" customWidth="1"/>
  </cols>
  <sheetData>
    <row r="1" spans="1:26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37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</row>
    <row r="2" spans="1:2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A15" s="6"/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x14ac:dyDescent="0.25">
      <c r="A16" s="6"/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x14ac:dyDescent="0.25">
      <c r="A17" s="6"/>
      <c r="B17" s="6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x14ac:dyDescent="0.25">
      <c r="A18" s="6"/>
      <c r="B18" s="6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x14ac:dyDescent="0.25">
      <c r="A19" s="6"/>
      <c r="B19" s="6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x14ac:dyDescent="0.25">
      <c r="A20" s="6"/>
      <c r="B20" s="6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x14ac:dyDescent="0.25">
      <c r="A21" s="6"/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x14ac:dyDescent="0.2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x14ac:dyDescent="0.25">
      <c r="A23" s="6"/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x14ac:dyDescent="0.25">
      <c r="A24" s="6"/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x14ac:dyDescent="0.25">
      <c r="A25" s="6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de bord</vt:lpstr>
      <vt:lpstr>Données brutes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statistique certification Pix</dc:title>
  <dc:creator>Emmanuel</dc:creator>
  <cp:lastModifiedBy>Emmanuel</cp:lastModifiedBy>
  <dcterms:created xsi:type="dcterms:W3CDTF">2021-03-31T16:52:34Z</dcterms:created>
  <dcterms:modified xsi:type="dcterms:W3CDTF">2021-06-05T10:25:56Z</dcterms:modified>
</cp:coreProperties>
</file>